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geralcocersanchez/Mis documentos Imac/WHATAHAUS/TIPS Y TUTORIALES/"/>
    </mc:Choice>
  </mc:AlternateContent>
  <xr:revisionPtr revIDLastSave="0" documentId="13_ncr:1_{657EDF51-F3A3-314F-B5F9-E052AF788BFA}" xr6:coauthVersionLast="47" xr6:coauthVersionMax="47" xr10:uidLastSave="{00000000-0000-0000-0000-000000000000}"/>
  <workbookProtection workbookAlgorithmName="SHA-512" workbookHashValue="dsRwYhrstALtr64dP+rpxXF+qYdu7LSHkftLWYh3HejOzvtzo42T1ga/nwg7varqbEImjo1bToztI59Rio41Aw==" workbookSaltValue="HLewB4j/0WRZp9lUKMr/Tw==" workbookSpinCount="100000" lockStructure="1"/>
  <bookViews>
    <workbookView xWindow="0" yWindow="500" windowWidth="44800" windowHeight="23000" xr2:uid="{C61E55FA-B1F8-45F0-9938-7EC988A589EB}"/>
  </bookViews>
  <sheets>
    <sheet name="ROI" sheetId="6" r:id="rId1"/>
    <sheet name="Equivalencia periodos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6" l="1"/>
  <c r="F28" i="6"/>
  <c r="F31" i="6" l="1"/>
  <c r="F33" i="6"/>
  <c r="F34" i="6"/>
  <c r="F27" i="6"/>
  <c r="I11" i="6" s="1"/>
  <c r="F26" i="6"/>
  <c r="F25" i="6"/>
  <c r="F24" i="6"/>
  <c r="F23" i="6"/>
  <c r="F22" i="6"/>
  <c r="F21" i="6"/>
  <c r="F20" i="6"/>
  <c r="F19" i="6"/>
  <c r="I13" i="6" l="1"/>
  <c r="I1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Fabian HP Pavilion</author>
  </authors>
  <commentList>
    <comment ref="C31" authorId="0" shapeId="0" xr:uid="{5FB73243-CB31-46BF-BAE4-F5F3C1A24A7F}">
      <text>
        <r>
          <rPr>
            <b/>
            <sz val="9"/>
            <color rgb="FF000000"/>
            <rFont val="Tahoma"/>
            <family val="2"/>
          </rPr>
          <t>Se recomienda considerar que el bien estará rentado 9 meses al año, para tener un panorama más conservador y realista.</t>
        </r>
      </text>
    </comment>
  </commentList>
</comments>
</file>

<file path=xl/sharedStrings.xml><?xml version="1.0" encoding="utf-8"?>
<sst xmlns="http://schemas.openxmlformats.org/spreadsheetml/2006/main" count="48" uniqueCount="34">
  <si>
    <t>Honorarios de notario</t>
  </si>
  <si>
    <t>Precio de compra del bien</t>
  </si>
  <si>
    <t>Predial</t>
  </si>
  <si>
    <t>Otros</t>
  </si>
  <si>
    <t>Concepto</t>
  </si>
  <si>
    <t>Monto</t>
  </si>
  <si>
    <t>Reparación o remodelación</t>
  </si>
  <si>
    <t>Periodicidad</t>
  </si>
  <si>
    <t>anual</t>
  </si>
  <si>
    <t>GASTOS PERIÓDICOS O RECURRENTES</t>
  </si>
  <si>
    <t>INGRESOS</t>
  </si>
  <si>
    <t>Renta</t>
  </si>
  <si>
    <t>Periodo</t>
  </si>
  <si>
    <t>Equivalencia anual</t>
  </si>
  <si>
    <t>mensual</t>
  </si>
  <si>
    <t>bimestral</t>
  </si>
  <si>
    <t>trimestral</t>
  </si>
  <si>
    <t>semestral</t>
  </si>
  <si>
    <t>Equipamiento (persianas, canceles, muebles, etc)</t>
  </si>
  <si>
    <t>Eq. Anual</t>
  </si>
  <si>
    <t>TOTAL INGRESOS
*ANUAL*</t>
  </si>
  <si>
    <t>CÁLCULO DE ROI</t>
  </si>
  <si>
    <t>RESULTADO DE TIEMPO DE RECUPERACIÓN (ROI)</t>
  </si>
  <si>
    <t>días al año</t>
  </si>
  <si>
    <t>meses al año</t>
  </si>
  <si>
    <t>Periodo estimado de tiempo al año que el bien estará ocupado</t>
  </si>
  <si>
    <t>TOTAL GASTOS
*ANUAL*</t>
  </si>
  <si>
    <t>Mantenimiento</t>
  </si>
  <si>
    <t>Administración y otros</t>
  </si>
  <si>
    <t>Comisiones de inmobiliaria</t>
  </si>
  <si>
    <t xml:space="preserve">Con este cálculo podrás saber el tiempo que tarda en recuperarse tu inversión. Escribe en los cuadros blancos las cifras correspondientes de acuerdo al concepto que se indica y de acurdo a la periodicidad de pago, hay un menú desplegable en algunos conceptos para poder adecuarlo a tus necesidades
 Siempre destina una cantidad para el mantenimiento anual óptimo de tu bien, contempla un periodo de desocupación para resultados más realistas. </t>
  </si>
  <si>
    <t>ROI (RETURN OF INVESTMENT)
RETORNO DE INVERSIÓN EN CAPITAL $</t>
  </si>
  <si>
    <t>GASTO TOTAL DE INVERSIÓN</t>
  </si>
  <si>
    <t>(contraseña para desbloquear y ajustar hoja/libro: wh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</si>
</sst>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Tahoma"/>
      <family val="2"/>
    </font>
    <font>
      <b/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7A54B"/>
        <bgColor indexed="64"/>
      </patternFill>
    </fill>
    <fill>
      <patternFill patternType="solid">
        <fgColor rgb="FFFB1A0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1F58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1693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A54B"/>
        <bgColor rgb="FF000000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1">
    <xf numFmtId="0" fontId="0" fillId="0" borderId="0" xfId="0"/>
    <xf numFmtId="164" fontId="6" fillId="0" borderId="0" xfId="2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8" fillId="2" borderId="14" xfId="0" applyFont="1" applyFill="1" applyBorder="1" applyAlignment="1" applyProtection="1">
      <alignment horizontal="left" vertical="center" wrapText="1" readingOrder="1"/>
      <protection hidden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164" fontId="7" fillId="0" borderId="2" xfId="2" applyFont="1" applyFill="1" applyBorder="1" applyAlignment="1" applyProtection="1">
      <alignment vertical="center" wrapText="1"/>
      <protection hidden="1"/>
    </xf>
    <xf numFmtId="0" fontId="6" fillId="0" borderId="15" xfId="0" applyFont="1" applyFill="1" applyBorder="1" applyAlignment="1" applyProtection="1">
      <alignment vertical="center"/>
      <protection hidden="1"/>
    </xf>
    <xf numFmtId="164" fontId="6" fillId="0" borderId="0" xfId="0" applyNumberFormat="1" applyFont="1" applyFill="1" applyBorder="1" applyAlignment="1" applyProtection="1">
      <alignment vertical="center"/>
      <protection hidden="1"/>
    </xf>
    <xf numFmtId="164" fontId="6" fillId="0" borderId="15" xfId="0" applyNumberFormat="1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horizontal="left" vertical="center" wrapText="1" readingOrder="1"/>
      <protection hidden="1"/>
    </xf>
    <xf numFmtId="0" fontId="0" fillId="0" borderId="7" xfId="0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8" fillId="2" borderId="3" xfId="0" applyFont="1" applyFill="1" applyBorder="1" applyAlignment="1" applyProtection="1">
      <alignment horizontal="left" vertical="center" wrapText="1" readingOrder="1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6" fillId="0" borderId="6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13" fillId="8" borderId="3" xfId="0" applyFont="1" applyFill="1" applyBorder="1" applyAlignment="1" applyProtection="1">
      <alignment vertical="center" wrapText="1"/>
      <protection hidden="1"/>
    </xf>
    <xf numFmtId="0" fontId="12" fillId="0" borderId="6" xfId="0" applyFont="1" applyBorder="1" applyAlignment="1" applyProtection="1">
      <alignment horizontal="right"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4" fillId="0" borderId="6" xfId="0" applyFont="1" applyFill="1" applyBorder="1" applyAlignment="1" applyProtection="1">
      <alignment vertical="center"/>
      <protection hidden="1"/>
    </xf>
    <xf numFmtId="164" fontId="6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12" fillId="0" borderId="5" xfId="0" applyNumberFormat="1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7" fillId="9" borderId="1" xfId="0" applyFont="1" applyFill="1" applyBorder="1" applyAlignment="1" applyProtection="1">
      <alignment horizontal="left" vertical="center" wrapText="1" readingOrder="1"/>
      <protection hidden="1"/>
    </xf>
    <xf numFmtId="0" fontId="0" fillId="0" borderId="14" xfId="0" applyFill="1" applyBorder="1" applyAlignment="1" applyProtection="1">
      <alignment vertical="center"/>
      <protection hidden="1"/>
    </xf>
    <xf numFmtId="0" fontId="0" fillId="0" borderId="15" xfId="0" applyFill="1" applyBorder="1" applyAlignment="1" applyProtection="1">
      <alignment vertical="center"/>
      <protection hidden="1"/>
    </xf>
    <xf numFmtId="0" fontId="0" fillId="0" borderId="9" xfId="0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8" xfId="0" applyFill="1" applyBorder="1" applyAlignment="1" applyProtection="1">
      <alignment vertical="center"/>
      <protection hidden="1"/>
    </xf>
    <xf numFmtId="0" fontId="0" fillId="0" borderId="7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164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0" fontId="13" fillId="5" borderId="0" xfId="0" applyFont="1" applyFill="1" applyBorder="1" applyAlignment="1" applyProtection="1">
      <alignment vertical="center"/>
      <protection hidden="1"/>
    </xf>
    <xf numFmtId="164" fontId="14" fillId="0" borderId="0" xfId="2" applyFont="1" applyFill="1" applyBorder="1" applyAlignment="1" applyProtection="1">
      <alignment vertical="center"/>
      <protection locked="0"/>
    </xf>
    <xf numFmtId="164" fontId="0" fillId="0" borderId="0" xfId="0" applyNumberFormat="1" applyFill="1" applyBorder="1" applyAlignment="1" applyProtection="1">
      <alignment vertical="center"/>
      <protection hidden="1"/>
    </xf>
    <xf numFmtId="164" fontId="14" fillId="0" borderId="0" xfId="2" applyFont="1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  <protection hidden="1"/>
    </xf>
    <xf numFmtId="0" fontId="0" fillId="0" borderId="18" xfId="0" applyFill="1" applyBorder="1" applyAlignment="1" applyProtection="1">
      <alignment vertical="center"/>
      <protection hidden="1"/>
    </xf>
    <xf numFmtId="0" fontId="0" fillId="0" borderId="10" xfId="0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 wrapText="1" readingOrder="1"/>
      <protection hidden="1"/>
    </xf>
    <xf numFmtId="0" fontId="5" fillId="0" borderId="8" xfId="0" applyFont="1" applyFill="1" applyBorder="1" applyAlignment="1" applyProtection="1">
      <alignment horizontal="center" vertical="center" wrapText="1" readingOrder="1"/>
      <protection hidden="1"/>
    </xf>
    <xf numFmtId="0" fontId="9" fillId="10" borderId="1" xfId="0" applyFont="1" applyFill="1" applyBorder="1" applyAlignment="1" applyProtection="1">
      <alignment horizontal="left" vertical="center" wrapText="1"/>
      <protection hidden="1"/>
    </xf>
    <xf numFmtId="0" fontId="9" fillId="10" borderId="4" xfId="0" applyFont="1" applyFill="1" applyBorder="1" applyAlignment="1" applyProtection="1">
      <alignment horizontal="left" vertical="center" wrapText="1"/>
      <protection hidden="1"/>
    </xf>
    <xf numFmtId="0" fontId="9" fillId="10" borderId="2" xfId="0" applyFont="1" applyFill="1" applyBorder="1" applyAlignment="1" applyProtection="1">
      <alignment horizontal="left" vertical="center" wrapText="1"/>
      <protection hidden="1"/>
    </xf>
    <xf numFmtId="0" fontId="11" fillId="6" borderId="1" xfId="0" applyFont="1" applyFill="1" applyBorder="1" applyAlignment="1" applyProtection="1">
      <alignment horizontal="center" vertical="center"/>
      <protection hidden="1"/>
    </xf>
    <xf numFmtId="0" fontId="11" fillId="6" borderId="2" xfId="0" applyFont="1" applyFill="1" applyBorder="1" applyAlignment="1" applyProtection="1">
      <alignment horizontal="center" vertical="center"/>
      <protection hidden="1"/>
    </xf>
    <xf numFmtId="0" fontId="11" fillId="7" borderId="11" xfId="0" applyFont="1" applyFill="1" applyBorder="1" applyAlignment="1" applyProtection="1">
      <alignment horizontal="center" vertical="center" wrapText="1"/>
      <protection hidden="1"/>
    </xf>
    <xf numFmtId="0" fontId="11" fillId="7" borderId="12" xfId="0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165" fontId="15" fillId="0" borderId="9" xfId="1" applyFont="1" applyFill="1" applyBorder="1" applyAlignment="1" applyProtection="1">
      <alignment horizontal="center" vertical="center" wrapText="1"/>
      <protection hidden="1"/>
    </xf>
    <xf numFmtId="165" fontId="15" fillId="0" borderId="8" xfId="1" applyFont="1" applyFill="1" applyBorder="1" applyAlignment="1" applyProtection="1">
      <alignment horizontal="center" vertical="center" wrapText="1"/>
      <protection hidden="1"/>
    </xf>
    <xf numFmtId="165" fontId="15" fillId="0" borderId="10" xfId="1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 applyProtection="1">
      <alignment horizontal="center" vertical="center"/>
      <protection hidden="1"/>
    </xf>
    <xf numFmtId="0" fontId="7" fillId="4" borderId="4" xfId="0" applyFont="1" applyFill="1" applyBorder="1" applyAlignment="1" applyProtection="1">
      <alignment horizontal="center" vertical="center"/>
      <protection hidden="1"/>
    </xf>
    <xf numFmtId="0" fontId="7" fillId="4" borderId="2" xfId="0" applyFont="1" applyFill="1" applyBorder="1" applyAlignment="1" applyProtection="1">
      <alignment horizontal="center" vertical="center"/>
      <protection hidden="1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164" fontId="6" fillId="0" borderId="2" xfId="0" applyNumberFormat="1" applyFont="1" applyBorder="1" applyAlignment="1" applyProtection="1">
      <alignment horizontal="center" vertic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16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bgColor auto="1"/>
        </patternFill>
      </fill>
      <alignment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theme="5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border diagonalUp="0" diagonalDown="0">
        <left/>
        <right/>
        <top/>
        <bottom/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vertical style="thin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</dxfs>
  <tableStyles count="2" defaultTableStyle="TableStyleMedium2" defaultPivotStyle="PivotStyleLight16">
    <tableStyle name="Latitud_1_filas" pivot="0" count="2" xr9:uid="{51AF6A5C-554C-42AE-909F-7B67F183577B}">
      <tableStyleElement type="firstRowStripe" dxfId="15"/>
      <tableStyleElement type="firstColumnStripe" dxfId="14"/>
    </tableStyle>
    <tableStyle name="Latitud_2_filas_y_columnas" pivot="0" count="2" xr9:uid="{89EB8A0E-B2AB-4EAE-8C51-86935684BA60}">
      <tableStyleElement type="firstRowStripe" dxfId="13"/>
      <tableStyleElement type="secondColumnStripe" dxfId="12"/>
    </tableStyle>
  </tableStyles>
  <colors>
    <mruColors>
      <color rgb="FF1693FA"/>
      <color rgb="FFEB6E19"/>
      <color rgb="FFFB1A09"/>
      <color rgb="FF0000FF"/>
      <color rgb="FF61F58F"/>
      <color rgb="FFFFFFFF"/>
      <color rgb="FFF7A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977900</xdr:colOff>
      <xdr:row>0</xdr:row>
      <xdr:rowOff>12700</xdr:rowOff>
    </xdr:from>
    <xdr:to>
      <xdr:col>7</xdr:col>
      <xdr:colOff>1182638</xdr:colOff>
      <xdr:row>1</xdr:row>
      <xdr:rowOff>215900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DBD0CF2-CE50-BA49-BDD7-589B60BB6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1500" y="12700"/>
          <a:ext cx="2960638" cy="1549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D11E71D-0D3B-49AD-88AD-3EACCA98FA56}" name="tbl_gastos_periodicos7" displayName="tbl_gastos_periodicos7" ref="C18:F28" totalsRowShown="0" headerRowDxfId="11" dataDxfId="10">
  <tableColumns count="4">
    <tableColumn id="1" xr3:uid="{9222B4FC-54E1-4862-9D63-45892299ABEF}" name="Concepto" dataDxfId="9"/>
    <tableColumn id="2" xr3:uid="{743F52FA-98A6-45A2-9849-A9B13137D774}" name="Monto" dataDxfId="8"/>
    <tableColumn id="3" xr3:uid="{6BA7622C-8CFA-4555-82DC-CCF2B78A1FA4}" name="Periodicidad" dataDxfId="7"/>
    <tableColumn id="5" xr3:uid="{8E2CC18A-788F-4D6A-ACF4-0D28EF122DC4}" name="Eq. Anual" dataDxfId="6">
      <calculatedColumnFormula>IFERROR(VLOOKUP(tbl_gastos_periodicos7[[#This Row],[Periodicidad]],tbl_equiv_periodos[],2,0),"")</calculatedColumnFormula>
    </tableColumn>
  </tableColumns>
  <tableStyleInfo name="Latitud_1_filas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41A0193-AC6D-48BC-8847-98CDCEA9FE3E}" name="tbl_ingresos8" displayName="tbl_ingresos8" ref="C32:F34" totalsRowShown="0" headerRowDxfId="5" dataDxfId="4">
  <tableColumns count="4">
    <tableColumn id="1" xr3:uid="{B60CB4AD-821B-417E-A781-6A27FD7B2983}" name="Concepto" dataDxfId="3"/>
    <tableColumn id="2" xr3:uid="{46E549D5-D401-4485-A3AA-8BDC0AB74185}" name="Monto" dataDxfId="2"/>
    <tableColumn id="3" xr3:uid="{AF85972B-BFBC-4487-B0A3-86EF8F797937}" name="Periodicidad" dataDxfId="1"/>
    <tableColumn id="4" xr3:uid="{FD9D39AA-A92D-41C0-B593-4D764E776B16}" name="Eq. Anual" dataDxfId="0">
      <calculatedColumnFormula>IFERROR(VLOOKUP(tbl_ingresos8[[#This Row],[Periodicidad]],tbl_equiv_periodos[],2,0),"")</calculatedColumnFormula>
    </tableColumn>
  </tableColumns>
  <tableStyleInfo name="Latitud_1_filas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BB3FEF3-B01F-455D-9D38-EF89E2929DE6}" name="tbl_equiv_periodos" displayName="tbl_equiv_periodos" ref="B2:C9" totalsRowShown="0">
  <autoFilter ref="B2:C9" xr:uid="{B655D189-AD46-4CBF-BFCA-CB7C753BE2BE}"/>
  <tableColumns count="2">
    <tableColumn id="1" xr3:uid="{E81C55DB-6B71-4E82-BA3C-22DD20BA9233}" name="Periodo"/>
    <tableColumn id="2" xr3:uid="{3A1E17C6-80FA-4E0C-A3DF-51988B99972A}" name="Equivalencia anu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BB662-0462-48FC-8BD3-58086F25E2D1}">
  <dimension ref="B1:L113"/>
  <sheetViews>
    <sheetView showGridLines="0" tabSelected="1" zoomScaleNormal="100" workbookViewId="0">
      <selection activeCell="D9" sqref="D9:E9"/>
    </sheetView>
  </sheetViews>
  <sheetFormatPr baseColWidth="10" defaultColWidth="9.1640625" defaultRowHeight="15" x14ac:dyDescent="0.2"/>
  <cols>
    <col min="1" max="1" width="55.6640625" style="3" customWidth="1"/>
    <col min="2" max="2" width="11.5" style="3" customWidth="1"/>
    <col min="3" max="3" width="33.1640625" style="3" customWidth="1"/>
    <col min="4" max="4" width="16.5" style="3" customWidth="1"/>
    <col min="5" max="5" width="11" style="3" customWidth="1"/>
    <col min="6" max="6" width="9.33203125" style="3" hidden="1" customWidth="1"/>
    <col min="7" max="7" width="8.6640625" style="3" customWidth="1"/>
    <col min="8" max="8" width="30.83203125" style="3" customWidth="1"/>
    <col min="9" max="9" width="18.6640625" style="3" customWidth="1"/>
    <col min="10" max="10" width="11.5" style="3" customWidth="1"/>
    <col min="11" max="11" width="210.33203125" style="3" customWidth="1"/>
    <col min="12" max="12" width="11.1640625" style="3" customWidth="1"/>
    <col min="13" max="13" width="22.6640625" style="3" customWidth="1"/>
    <col min="14" max="16384" width="9.1640625" style="3"/>
  </cols>
  <sheetData>
    <row r="1" spans="2:10" ht="106" customHeight="1" x14ac:dyDescent="0.2">
      <c r="B1" s="30"/>
      <c r="C1" s="31"/>
      <c r="D1" s="31"/>
      <c r="E1" s="31"/>
      <c r="F1" s="31"/>
      <c r="G1" s="31"/>
      <c r="H1" s="31"/>
      <c r="I1" s="31"/>
      <c r="J1" s="32"/>
    </row>
    <row r="2" spans="2:10" ht="21" customHeight="1" x14ac:dyDescent="0.2">
      <c r="B2" s="13"/>
      <c r="C2" s="33"/>
      <c r="D2" s="33"/>
      <c r="E2" s="33"/>
      <c r="F2" s="33"/>
      <c r="G2" s="33"/>
      <c r="H2" s="33"/>
      <c r="I2" s="33"/>
      <c r="J2" s="34"/>
    </row>
    <row r="3" spans="2:10" s="4" customFormat="1" ht="80" customHeight="1" x14ac:dyDescent="0.2">
      <c r="B3" s="35"/>
      <c r="C3" s="50" t="s">
        <v>31</v>
      </c>
      <c r="D3" s="50"/>
      <c r="E3" s="50"/>
      <c r="F3" s="50"/>
      <c r="G3" s="50"/>
      <c r="H3" s="50"/>
      <c r="I3" s="50"/>
      <c r="J3" s="51"/>
    </row>
    <row r="4" spans="2:10" x14ac:dyDescent="0.2">
      <c r="B4" s="13"/>
      <c r="C4" s="33"/>
      <c r="D4" s="33"/>
      <c r="E4" s="33"/>
      <c r="F4" s="33"/>
      <c r="G4" s="33"/>
      <c r="H4" s="33"/>
      <c r="I4" s="33"/>
      <c r="J4" s="34"/>
    </row>
    <row r="5" spans="2:10" x14ac:dyDescent="0.2">
      <c r="B5" s="13"/>
      <c r="C5" s="33"/>
      <c r="D5" s="33"/>
      <c r="E5" s="33"/>
      <c r="F5" s="33"/>
      <c r="G5" s="33"/>
      <c r="H5" s="33"/>
      <c r="I5" s="33"/>
      <c r="J5" s="34"/>
    </row>
    <row r="6" spans="2:10" ht="16" thickBot="1" x14ac:dyDescent="0.25">
      <c r="B6" s="13"/>
      <c r="C6" s="33"/>
      <c r="D6" s="33"/>
      <c r="E6" s="33"/>
      <c r="F6" s="33"/>
      <c r="G6" s="33"/>
      <c r="H6" s="33"/>
      <c r="I6" s="33"/>
      <c r="J6" s="34"/>
    </row>
    <row r="7" spans="2:10" ht="17.25" customHeight="1" thickBot="1" x14ac:dyDescent="0.25">
      <c r="B7" s="13"/>
      <c r="C7" s="63" t="s">
        <v>32</v>
      </c>
      <c r="D7" s="64"/>
      <c r="E7" s="65"/>
      <c r="F7" s="33"/>
      <c r="G7" s="33"/>
      <c r="H7" s="55" t="s">
        <v>21</v>
      </c>
      <c r="I7" s="56"/>
      <c r="J7" s="34"/>
    </row>
    <row r="8" spans="2:10" ht="6" customHeight="1" thickBot="1" x14ac:dyDescent="0.25">
      <c r="B8" s="13"/>
      <c r="C8" s="36" t="s">
        <v>4</v>
      </c>
      <c r="D8" s="36" t="s">
        <v>5</v>
      </c>
      <c r="E8" s="33"/>
      <c r="F8" s="33"/>
      <c r="G8" s="33"/>
      <c r="H8" s="33"/>
      <c r="I8" s="33"/>
      <c r="J8" s="34"/>
    </row>
    <row r="9" spans="2:10" ht="32" customHeight="1" thickBot="1" x14ac:dyDescent="0.25">
      <c r="B9" s="13"/>
      <c r="C9" s="6" t="s">
        <v>1</v>
      </c>
      <c r="D9" s="69">
        <v>1350000</v>
      </c>
      <c r="E9" s="70"/>
      <c r="F9" s="33"/>
      <c r="G9" s="33"/>
      <c r="H9" s="7" t="s">
        <v>32</v>
      </c>
      <c r="I9" s="8">
        <f>SUM(D9:E15)</f>
        <v>1445000</v>
      </c>
      <c r="J9" s="34"/>
    </row>
    <row r="10" spans="2:10" ht="6" customHeight="1" thickBot="1" x14ac:dyDescent="0.25">
      <c r="B10" s="13"/>
      <c r="C10" s="9"/>
      <c r="D10" s="10"/>
      <c r="E10" s="33"/>
      <c r="F10" s="33"/>
      <c r="G10" s="33"/>
      <c r="H10" s="37"/>
      <c r="I10" s="33"/>
      <c r="J10" s="34"/>
    </row>
    <row r="11" spans="2:10" ht="32" customHeight="1" thickBot="1" x14ac:dyDescent="0.25">
      <c r="B11" s="13"/>
      <c r="C11" s="6" t="s">
        <v>0</v>
      </c>
      <c r="D11" s="69">
        <v>65000</v>
      </c>
      <c r="E11" s="70"/>
      <c r="F11" s="33"/>
      <c r="G11" s="33"/>
      <c r="H11" s="7" t="s">
        <v>26</v>
      </c>
      <c r="I11" s="8">
        <f>IFERROR(SUMPRODUCT(tbl_gastos_periodicos7[Monto],tbl_gastos_periodicos7[Eq. Anual]),"")</f>
        <v>13900</v>
      </c>
      <c r="J11" s="34"/>
    </row>
    <row r="12" spans="2:10" ht="6" customHeight="1" thickBot="1" x14ac:dyDescent="0.25">
      <c r="B12" s="13"/>
      <c r="C12" s="9"/>
      <c r="D12" s="11"/>
      <c r="E12" s="33"/>
      <c r="F12" s="33"/>
      <c r="G12" s="33"/>
      <c r="H12" s="37"/>
      <c r="I12" s="33"/>
      <c r="J12" s="34"/>
    </row>
    <row r="13" spans="2:10" ht="32" customHeight="1" thickBot="1" x14ac:dyDescent="0.25">
      <c r="B13" s="13"/>
      <c r="C13" s="29" t="s">
        <v>18</v>
      </c>
      <c r="D13" s="69">
        <v>30000</v>
      </c>
      <c r="E13" s="70"/>
      <c r="F13" s="33"/>
      <c r="G13" s="33"/>
      <c r="H13" s="7" t="s">
        <v>20</v>
      </c>
      <c r="I13" s="8">
        <f>IFERROR(SUMPRODUCT(tbl_ingresos8[Monto],tbl_ingresos8[Eq. Anual])*($D$31/$F$31),"")</f>
        <v>114000</v>
      </c>
      <c r="J13" s="34"/>
    </row>
    <row r="14" spans="2:10" ht="6" customHeight="1" thickBot="1" x14ac:dyDescent="0.25">
      <c r="B14" s="13"/>
      <c r="C14" s="9"/>
      <c r="D14" s="11"/>
      <c r="E14" s="33"/>
      <c r="F14" s="33"/>
      <c r="G14" s="33"/>
      <c r="H14" s="33"/>
      <c r="I14" s="33"/>
      <c r="J14" s="34"/>
    </row>
    <row r="15" spans="2:10" ht="32" customHeight="1" thickBot="1" x14ac:dyDescent="0.25">
      <c r="B15" s="13"/>
      <c r="C15" s="12" t="s">
        <v>3</v>
      </c>
      <c r="D15" s="69">
        <v>0</v>
      </c>
      <c r="E15" s="70"/>
      <c r="F15" s="33"/>
      <c r="G15" s="33"/>
      <c r="H15" s="57" t="s">
        <v>22</v>
      </c>
      <c r="I15" s="60" t="str">
        <f>IFERROR(ROUND(($I$9+$I$11)/$I$13,1)&amp;" AÑO(S)","")</f>
        <v>12.8 AÑO(S)</v>
      </c>
      <c r="J15" s="34"/>
    </row>
    <row r="16" spans="2:10" ht="16" thickBot="1" x14ac:dyDescent="0.25">
      <c r="B16" s="13"/>
      <c r="C16" s="33"/>
      <c r="D16" s="33"/>
      <c r="E16" s="33"/>
      <c r="F16" s="33"/>
      <c r="G16" s="33"/>
      <c r="H16" s="58"/>
      <c r="I16" s="61"/>
      <c r="J16" s="34"/>
    </row>
    <row r="17" spans="2:10" ht="17" thickBot="1" x14ac:dyDescent="0.25">
      <c r="B17" s="13"/>
      <c r="C17" s="63" t="s">
        <v>9</v>
      </c>
      <c r="D17" s="64"/>
      <c r="E17" s="64"/>
      <c r="F17" s="65"/>
      <c r="G17" s="13"/>
      <c r="H17" s="59"/>
      <c r="I17" s="62"/>
      <c r="J17" s="38"/>
    </row>
    <row r="18" spans="2:10" ht="6" customHeight="1" thickBot="1" x14ac:dyDescent="0.25">
      <c r="B18" s="13"/>
      <c r="C18" s="14" t="s">
        <v>4</v>
      </c>
      <c r="D18" s="14" t="s">
        <v>5</v>
      </c>
      <c r="E18" s="14" t="s">
        <v>7</v>
      </c>
      <c r="F18" s="14" t="s">
        <v>19</v>
      </c>
      <c r="G18" s="33"/>
      <c r="H18" s="33"/>
      <c r="I18" s="33"/>
      <c r="J18" s="34"/>
    </row>
    <row r="19" spans="2:10" ht="32" customHeight="1" thickBot="1" x14ac:dyDescent="0.25">
      <c r="B19" s="13"/>
      <c r="C19" s="15" t="s">
        <v>27</v>
      </c>
      <c r="D19" s="23">
        <v>200</v>
      </c>
      <c r="E19" s="24" t="s">
        <v>14</v>
      </c>
      <c r="F19" s="17">
        <f>IFERROR(VLOOKUP(tbl_gastos_periodicos7[[#This Row],[Periodicidad]],tbl_equiv_periodos[],2,0),"")</f>
        <v>12</v>
      </c>
      <c r="G19" s="33"/>
      <c r="H19" s="33"/>
      <c r="I19" s="33"/>
      <c r="J19" s="34"/>
    </row>
    <row r="20" spans="2:10" ht="6" customHeight="1" thickBot="1" x14ac:dyDescent="0.25">
      <c r="B20" s="13"/>
      <c r="C20" s="16"/>
      <c r="D20" s="1"/>
      <c r="E20" s="2"/>
      <c r="F20" s="18" t="str">
        <f>IFERROR(VLOOKUP(tbl_gastos_periodicos7[[#This Row],[Periodicidad]],tbl_equiv_periodos[],2,0),"")</f>
        <v/>
      </c>
      <c r="G20" s="33"/>
      <c r="H20" s="33"/>
      <c r="I20" s="33"/>
      <c r="J20" s="34"/>
    </row>
    <row r="21" spans="2:10" ht="32" customHeight="1" thickBot="1" x14ac:dyDescent="0.25">
      <c r="B21" s="13"/>
      <c r="C21" s="15" t="s">
        <v>2</v>
      </c>
      <c r="D21" s="23">
        <v>2000</v>
      </c>
      <c r="E21" s="25" t="s">
        <v>8</v>
      </c>
      <c r="F21" s="18">
        <f>IFERROR(VLOOKUP(tbl_gastos_periodicos7[[#This Row],[Periodicidad]],tbl_equiv_periodos[],2,0),"")</f>
        <v>1</v>
      </c>
      <c r="G21" s="33"/>
      <c r="H21" s="33"/>
      <c r="I21" s="33"/>
      <c r="J21" s="34"/>
    </row>
    <row r="22" spans="2:10" ht="6" customHeight="1" thickBot="1" x14ac:dyDescent="0.25">
      <c r="B22" s="13"/>
      <c r="C22" s="16"/>
      <c r="D22" s="1"/>
      <c r="E22" s="2"/>
      <c r="F22" s="18" t="str">
        <f>IFERROR(VLOOKUP(tbl_gastos_periodicos7[[#This Row],[Periodicidad]],tbl_equiv_periodos[],2,0),"")</f>
        <v/>
      </c>
      <c r="G22" s="33"/>
      <c r="H22" s="33"/>
      <c r="I22" s="33"/>
      <c r="J22" s="34"/>
    </row>
    <row r="23" spans="2:10" ht="32" customHeight="1" thickBot="1" x14ac:dyDescent="0.25">
      <c r="B23" s="13"/>
      <c r="C23" s="15" t="s">
        <v>28</v>
      </c>
      <c r="D23" s="23">
        <v>0</v>
      </c>
      <c r="E23" s="25" t="s">
        <v>14</v>
      </c>
      <c r="F23" s="18">
        <f>IFERROR(VLOOKUP(tbl_gastos_periodicos7[[#This Row],[Periodicidad]],tbl_equiv_periodos[],2,0),"")</f>
        <v>12</v>
      </c>
      <c r="G23" s="33"/>
      <c r="H23" s="33"/>
      <c r="I23" s="33"/>
      <c r="J23" s="34"/>
    </row>
    <row r="24" spans="2:10" ht="6" customHeight="1" thickBot="1" x14ac:dyDescent="0.25">
      <c r="B24" s="13"/>
      <c r="C24" s="16"/>
      <c r="D24" s="1"/>
      <c r="E24" s="2"/>
      <c r="F24" s="18" t="str">
        <f>IFERROR(VLOOKUP(tbl_gastos_periodicos7[[#This Row],[Periodicidad]],tbl_equiv_periodos[],2,0),"")</f>
        <v/>
      </c>
      <c r="G24" s="33"/>
      <c r="H24" s="33"/>
      <c r="I24" s="33"/>
      <c r="J24" s="34"/>
    </row>
    <row r="25" spans="2:10" ht="32" customHeight="1" thickBot="1" x14ac:dyDescent="0.25">
      <c r="B25" s="13"/>
      <c r="C25" s="15" t="s">
        <v>6</v>
      </c>
      <c r="D25" s="23">
        <v>0</v>
      </c>
      <c r="E25" s="25" t="s">
        <v>8</v>
      </c>
      <c r="F25" s="18">
        <f>IFERROR(VLOOKUP(tbl_gastos_periodicos7[[#This Row],[Periodicidad]],tbl_equiv_periodos[],2,0),"")</f>
        <v>1</v>
      </c>
      <c r="G25" s="33"/>
      <c r="H25" s="33"/>
      <c r="I25" s="33"/>
      <c r="J25" s="34"/>
    </row>
    <row r="26" spans="2:10" ht="6" customHeight="1" thickBot="1" x14ac:dyDescent="0.25">
      <c r="B26" s="13"/>
      <c r="C26" s="16"/>
      <c r="D26" s="1"/>
      <c r="E26" s="2"/>
      <c r="F26" s="18" t="str">
        <f>IFERROR(VLOOKUP(tbl_gastos_periodicos7[[#This Row],[Periodicidad]],tbl_equiv_periodos[],2,0),"")</f>
        <v/>
      </c>
      <c r="G26" s="33"/>
      <c r="H26" s="33"/>
      <c r="I26" s="33"/>
      <c r="J26" s="34"/>
    </row>
    <row r="27" spans="2:10" ht="32" customHeight="1" thickBot="1" x14ac:dyDescent="0.25">
      <c r="B27" s="13"/>
      <c r="C27" s="15" t="s">
        <v>29</v>
      </c>
      <c r="D27" s="23">
        <v>9500</v>
      </c>
      <c r="E27" s="25" t="s">
        <v>8</v>
      </c>
      <c r="F27" s="18">
        <f>IFERROR(VLOOKUP(tbl_gastos_periodicos7[[#This Row],[Periodicidad]],tbl_equiv_periodos[],2,0),"")</f>
        <v>1</v>
      </c>
      <c r="G27" s="33"/>
      <c r="H27" s="33"/>
      <c r="I27" s="33"/>
      <c r="J27" s="34"/>
    </row>
    <row r="28" spans="2:10" ht="17" thickBot="1" x14ac:dyDescent="0.25">
      <c r="B28" s="13"/>
      <c r="C28" s="39"/>
      <c r="D28" s="40"/>
      <c r="E28" s="41"/>
      <c r="F28" s="42" t="str">
        <f>IFERROR(VLOOKUP(tbl_gastos_periodicos7[[#This Row],[Periodicidad]],tbl_equiv_periodos[],2,0),"")</f>
        <v/>
      </c>
      <c r="G28" s="33"/>
      <c r="H28" s="33"/>
      <c r="I28" s="33"/>
      <c r="J28" s="34"/>
    </row>
    <row r="29" spans="2:10" ht="17" thickBot="1" x14ac:dyDescent="0.25">
      <c r="B29" s="13"/>
      <c r="C29" s="66" t="s">
        <v>10</v>
      </c>
      <c r="D29" s="67"/>
      <c r="E29" s="67"/>
      <c r="F29" s="68"/>
      <c r="G29" s="13"/>
      <c r="H29" s="33"/>
      <c r="I29" s="33"/>
      <c r="J29" s="34"/>
    </row>
    <row r="30" spans="2:10" ht="6" customHeight="1" thickBot="1" x14ac:dyDescent="0.25">
      <c r="B30" s="13"/>
      <c r="C30" s="33"/>
      <c r="D30" s="33"/>
      <c r="E30" s="33"/>
      <c r="F30" s="33"/>
      <c r="G30" s="33"/>
      <c r="H30" s="33"/>
      <c r="I30" s="33"/>
      <c r="J30" s="34"/>
    </row>
    <row r="31" spans="2:10" ht="35" thickBot="1" x14ac:dyDescent="0.25">
      <c r="B31" s="13"/>
      <c r="C31" s="19" t="s">
        <v>25</v>
      </c>
      <c r="D31" s="26">
        <v>12</v>
      </c>
      <c r="E31" s="27" t="s">
        <v>24</v>
      </c>
      <c r="F31" s="20">
        <f>IFERROR(VLOOKUP(E31,tbl_equiv_periodos[],2,0),"")</f>
        <v>12</v>
      </c>
      <c r="G31" s="13"/>
      <c r="H31" s="33"/>
      <c r="I31" s="33"/>
      <c r="J31" s="34"/>
    </row>
    <row r="32" spans="2:10" ht="6" customHeight="1" thickBot="1" x14ac:dyDescent="0.25">
      <c r="B32" s="13"/>
      <c r="C32" s="36" t="s">
        <v>4</v>
      </c>
      <c r="D32" s="36" t="s">
        <v>5</v>
      </c>
      <c r="E32" s="36" t="s">
        <v>7</v>
      </c>
      <c r="F32" s="36" t="s">
        <v>19</v>
      </c>
      <c r="G32" s="33"/>
      <c r="H32" s="33"/>
      <c r="I32" s="33"/>
      <c r="J32" s="34"/>
    </row>
    <row r="33" spans="2:12" ht="30" customHeight="1" thickBot="1" x14ac:dyDescent="0.25">
      <c r="B33" s="13"/>
      <c r="C33" s="43" t="s">
        <v>11</v>
      </c>
      <c r="D33" s="44">
        <v>9500</v>
      </c>
      <c r="E33" s="28" t="s">
        <v>14</v>
      </c>
      <c r="F33" s="22">
        <f>IFERROR(VLOOKUP(tbl_ingresos8[[#This Row],[Periodicidad]],tbl_equiv_periodos[],2,0),"")</f>
        <v>12</v>
      </c>
      <c r="G33" s="33"/>
      <c r="H33" s="45"/>
      <c r="I33" s="45"/>
      <c r="J33" s="34"/>
    </row>
    <row r="34" spans="2:12" ht="6" customHeight="1" x14ac:dyDescent="0.2">
      <c r="B34" s="13"/>
      <c r="C34" s="21"/>
      <c r="D34" s="46"/>
      <c r="E34" s="21"/>
      <c r="F34" s="21" t="str">
        <f>IFERROR(VLOOKUP(tbl_ingresos8[[#This Row],[Periodicidad]],tbl_equiv_periodos[],2,0),"")</f>
        <v/>
      </c>
      <c r="G34" s="33"/>
      <c r="H34" s="33"/>
      <c r="I34" s="33"/>
      <c r="J34" s="34"/>
    </row>
    <row r="35" spans="2:12" ht="16" thickBot="1" x14ac:dyDescent="0.25">
      <c r="B35" s="13"/>
      <c r="C35" s="33"/>
      <c r="D35" s="33"/>
      <c r="E35" s="33"/>
      <c r="F35" s="33"/>
      <c r="G35" s="33"/>
      <c r="H35" s="33"/>
      <c r="I35" s="33"/>
      <c r="J35" s="34"/>
    </row>
    <row r="36" spans="2:12" ht="49.5" customHeight="1" thickBot="1" x14ac:dyDescent="0.25">
      <c r="B36" s="52" t="s">
        <v>30</v>
      </c>
      <c r="C36" s="53"/>
      <c r="D36" s="53"/>
      <c r="E36" s="53"/>
      <c r="F36" s="53"/>
      <c r="G36" s="53"/>
      <c r="H36" s="53"/>
      <c r="I36" s="53"/>
      <c r="J36" s="54"/>
      <c r="K36" s="5"/>
      <c r="L36" s="5"/>
    </row>
    <row r="37" spans="2:12" x14ac:dyDescent="0.2">
      <c r="B37" s="13"/>
      <c r="C37" s="33"/>
      <c r="D37" s="33"/>
      <c r="E37" s="33"/>
      <c r="F37" s="33"/>
      <c r="G37" s="33"/>
      <c r="H37" s="33"/>
      <c r="I37" s="33"/>
      <c r="J37" s="34"/>
    </row>
    <row r="38" spans="2:12" x14ac:dyDescent="0.2">
      <c r="B38" s="13"/>
      <c r="C38" s="33"/>
      <c r="D38" s="33"/>
      <c r="E38" s="33"/>
      <c r="F38" s="33"/>
      <c r="G38" s="33"/>
      <c r="H38" s="33"/>
      <c r="I38" s="33"/>
      <c r="J38" s="34"/>
    </row>
    <row r="39" spans="2:12" x14ac:dyDescent="0.2">
      <c r="B39" s="13"/>
      <c r="C39" s="33"/>
      <c r="D39" s="33"/>
      <c r="E39" s="33"/>
      <c r="F39" s="33"/>
      <c r="G39" s="33"/>
      <c r="H39" s="33"/>
      <c r="I39" s="33"/>
      <c r="J39" s="34"/>
    </row>
    <row r="40" spans="2:12" x14ac:dyDescent="0.2">
      <c r="B40" s="13"/>
      <c r="C40" s="33"/>
      <c r="D40" s="33"/>
      <c r="E40" s="33"/>
      <c r="F40" s="33"/>
      <c r="G40" s="33"/>
      <c r="H40" s="33"/>
      <c r="I40" s="33"/>
      <c r="J40" s="34"/>
    </row>
    <row r="41" spans="2:12" x14ac:dyDescent="0.2">
      <c r="B41" s="13"/>
      <c r="C41" s="33"/>
      <c r="D41" s="33"/>
      <c r="E41" s="33"/>
      <c r="F41" s="33"/>
      <c r="G41" s="33"/>
      <c r="H41" s="33"/>
      <c r="I41" s="33"/>
      <c r="J41" s="34"/>
    </row>
    <row r="42" spans="2:12" x14ac:dyDescent="0.2">
      <c r="B42" s="13"/>
      <c r="C42" s="33"/>
      <c r="D42" s="33"/>
      <c r="E42" s="33"/>
      <c r="F42" s="33"/>
      <c r="G42" s="33"/>
      <c r="H42" s="33"/>
      <c r="I42" s="33"/>
      <c r="J42" s="34"/>
    </row>
    <row r="43" spans="2:12" x14ac:dyDescent="0.2">
      <c r="B43" s="13"/>
      <c r="C43" s="33"/>
      <c r="D43" s="33"/>
      <c r="E43" s="33"/>
      <c r="F43" s="33"/>
      <c r="G43" s="33"/>
      <c r="H43" s="33"/>
      <c r="I43" s="33"/>
      <c r="J43" s="34"/>
    </row>
    <row r="44" spans="2:12" x14ac:dyDescent="0.2">
      <c r="B44" s="13"/>
      <c r="C44" s="33"/>
      <c r="D44" s="33"/>
      <c r="E44" s="33"/>
      <c r="F44" s="33"/>
      <c r="G44" s="33"/>
      <c r="H44" s="33"/>
      <c r="I44" s="33"/>
      <c r="J44" s="34"/>
    </row>
    <row r="45" spans="2:12" x14ac:dyDescent="0.2">
      <c r="B45" s="13"/>
      <c r="C45" s="33"/>
      <c r="D45" s="33"/>
      <c r="E45" s="33"/>
      <c r="F45" s="33"/>
      <c r="G45" s="33"/>
      <c r="H45" s="33"/>
      <c r="I45" s="33"/>
      <c r="J45" s="34"/>
    </row>
    <row r="46" spans="2:12" x14ac:dyDescent="0.2">
      <c r="B46" s="13"/>
      <c r="C46" s="33"/>
      <c r="D46" s="33"/>
      <c r="E46" s="33"/>
      <c r="F46" s="33"/>
      <c r="G46" s="33"/>
      <c r="H46" s="33"/>
      <c r="I46" s="33"/>
      <c r="J46" s="34"/>
    </row>
    <row r="47" spans="2:12" x14ac:dyDescent="0.2">
      <c r="B47" s="13"/>
      <c r="C47" s="33"/>
      <c r="D47" s="33"/>
      <c r="E47" s="33"/>
      <c r="F47" s="33"/>
      <c r="G47" s="33"/>
      <c r="H47" s="33"/>
      <c r="I47" s="33"/>
      <c r="J47" s="34"/>
    </row>
    <row r="48" spans="2:12" ht="16" thickBot="1" x14ac:dyDescent="0.25">
      <c r="B48" s="47"/>
      <c r="C48" s="48"/>
      <c r="D48" s="48"/>
      <c r="E48" s="48"/>
      <c r="F48" s="48"/>
      <c r="G48" s="48"/>
      <c r="H48" s="48"/>
      <c r="I48" s="48"/>
      <c r="J48" s="49"/>
    </row>
    <row r="113" spans="2:2" x14ac:dyDescent="0.2">
      <c r="B113" s="3" t="s">
        <v>33</v>
      </c>
    </row>
  </sheetData>
  <sheetProtection algorithmName="SHA-512" hashValue="OwhnJFrHaZ8yiJF3xDYBhrFxnD3GMfDL08hJH2TDEtOjW4q+9LiuE1woXw+tstUgG1O66ywLUPImLeYMK30cXQ==" saltValue="+IQQ6wgVQLnuqOU4qdc+qw==" spinCount="100000" sheet="1" objects="1" scenarios="1"/>
  <mergeCells count="12">
    <mergeCell ref="C3:J3"/>
    <mergeCell ref="B36:J36"/>
    <mergeCell ref="H7:I7"/>
    <mergeCell ref="H15:H17"/>
    <mergeCell ref="I15:I17"/>
    <mergeCell ref="C7:E7"/>
    <mergeCell ref="C17:F17"/>
    <mergeCell ref="C29:F29"/>
    <mergeCell ref="D9:E9"/>
    <mergeCell ref="D11:E11"/>
    <mergeCell ref="D13:E13"/>
    <mergeCell ref="D15:E15"/>
  </mergeCells>
  <dataValidations count="4">
    <dataValidation type="decimal" operator="greaterThan" allowBlank="1" showInputMessage="1" showErrorMessage="1" error="Favor de escribir sólo números" sqref="D32 D14 D12 D10" xr:uid="{23AFA579-01EE-4537-BD17-798B6A8B976C}">
      <formula1>-9999999999</formula1>
    </dataValidation>
    <dataValidation type="list" allowBlank="1" showInputMessage="1" showErrorMessage="1" errorTitle="Dato inválido" error="Favor de elegir únicamente un valor de las siguientes opciones:_x000a_- mensual_x000a_- anual_x000a_- bimestral_x000a_- trimestral_x000a_- semestral" prompt="Favor de elegir una de las opciones de la lista desplegable" sqref="E33:E34 E19:E28" xr:uid="{77EF3EC0-9E8C-4E8F-864A-1A020444B1CA}">
      <formula1>"mensual, anual, bimestral, trimestral, semestral"</formula1>
    </dataValidation>
    <dataValidation type="list" allowBlank="1" showInputMessage="1" showErrorMessage="1" errorTitle="Dato inválido" error="Favor de elegir únicamente un valor de las siguientes opciones:_x000a_- días al año_x000a_- meses al año" prompt="Favor de elegir una de las opciones de la lista desplegable" sqref="E31" xr:uid="{DC0F05EE-70B7-4B12-B4D2-8AD06C0D0E3C}">
      <formula1>"días al año, meses al año"</formula1>
    </dataValidation>
    <dataValidation type="decimal" operator="greaterThanOrEqual" allowBlank="1" showInputMessage="1" showErrorMessage="1" error="Favor de escribir sólo números positivos (mayor o igual a cero)" sqref="D9:E9 D11:E11 D13:E13 D15:E15 D31 D33:D34 D19:D28" xr:uid="{B6A49847-BE60-42A6-A2A4-E0D04878BF34}">
      <formula1>0</formula1>
    </dataValidation>
  </dataValidations>
  <pageMargins left="0.7" right="0.7" top="0.75" bottom="0.75" header="0.3" footer="0.3"/>
  <pageSetup orientation="portrait" r:id="rId1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25DB7-EBB3-48DF-8160-5CD52DEDEB6F}">
  <dimension ref="B2:C9"/>
  <sheetViews>
    <sheetView workbookViewId="0">
      <selection activeCell="B9" sqref="B9"/>
    </sheetView>
  </sheetViews>
  <sheetFormatPr baseColWidth="10" defaultColWidth="8.83203125" defaultRowHeight="15" x14ac:dyDescent="0.2"/>
  <cols>
    <col min="2" max="2" width="14" bestFit="1" customWidth="1"/>
    <col min="3" max="3" width="19.5" customWidth="1"/>
  </cols>
  <sheetData>
    <row r="2" spans="2:3" x14ac:dyDescent="0.2">
      <c r="B2" t="s">
        <v>12</v>
      </c>
      <c r="C2" t="s">
        <v>13</v>
      </c>
    </row>
    <row r="3" spans="2:3" x14ac:dyDescent="0.2">
      <c r="B3" t="s">
        <v>14</v>
      </c>
      <c r="C3">
        <v>12</v>
      </c>
    </row>
    <row r="4" spans="2:3" x14ac:dyDescent="0.2">
      <c r="B4" t="s">
        <v>8</v>
      </c>
      <c r="C4">
        <v>1</v>
      </c>
    </row>
    <row r="5" spans="2:3" x14ac:dyDescent="0.2">
      <c r="B5" t="s">
        <v>15</v>
      </c>
      <c r="C5">
        <v>2</v>
      </c>
    </row>
    <row r="6" spans="2:3" x14ac:dyDescent="0.2">
      <c r="B6" t="s">
        <v>16</v>
      </c>
      <c r="C6">
        <v>3</v>
      </c>
    </row>
    <row r="7" spans="2:3" x14ac:dyDescent="0.2">
      <c r="B7" t="s">
        <v>17</v>
      </c>
      <c r="C7">
        <v>6</v>
      </c>
    </row>
    <row r="8" spans="2:3" x14ac:dyDescent="0.2">
      <c r="B8" t="s">
        <v>23</v>
      </c>
      <c r="C8">
        <v>365</v>
      </c>
    </row>
    <row r="9" spans="2:3" x14ac:dyDescent="0.2">
      <c r="B9" t="s">
        <v>24</v>
      </c>
      <c r="C9">
        <v>12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ROI</vt:lpstr>
      <vt:lpstr>Equivalencia periodos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HP Pavilion</dc:creator>
  <cp:lastModifiedBy>Microsoft Office User</cp:lastModifiedBy>
  <dcterms:created xsi:type="dcterms:W3CDTF">2021-01-12T00:25:12Z</dcterms:created>
  <dcterms:modified xsi:type="dcterms:W3CDTF">2022-07-07T01:59:48Z</dcterms:modified>
</cp:coreProperties>
</file>